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 firstSheet="1" activeTab="4"/>
  </bookViews>
  <sheets>
    <sheet name="Char of Summary of Expenses" sheetId="11" r:id="rId1"/>
    <sheet name="Chart2 Summary of income" sheetId="12" r:id="rId2"/>
    <sheet name="Budget to actual comparisons" sheetId="5" r:id="rId3"/>
    <sheet name="Cash Position" sheetId="7" r:id="rId4"/>
    <sheet name="Proposed Budget" sheetId="13" r:id="rId5"/>
  </sheets>
  <calcPr calcId="125725"/>
</workbook>
</file>

<file path=xl/calcChain.xml><?xml version="1.0" encoding="utf-8"?>
<calcChain xmlns="http://schemas.openxmlformats.org/spreadsheetml/2006/main">
  <c r="B29" i="13"/>
  <c r="B13"/>
  <c r="B31" s="1"/>
  <c r="C37" i="5" l="1"/>
  <c r="B37"/>
  <c r="B10" i="7"/>
  <c r="C10"/>
  <c r="B15" i="5" l="1"/>
  <c r="B28"/>
  <c r="B31" s="1"/>
  <c r="B33" l="1"/>
  <c r="E31" l="1"/>
  <c r="E15"/>
  <c r="D31"/>
  <c r="C31"/>
  <c r="D15"/>
  <c r="C15"/>
  <c r="E33" l="1"/>
  <c r="E37" s="1"/>
  <c r="C33"/>
  <c r="D33"/>
  <c r="D37" s="1"/>
</calcChain>
</file>

<file path=xl/comments1.xml><?xml version="1.0" encoding="utf-8"?>
<comments xmlns="http://schemas.openxmlformats.org/spreadsheetml/2006/main">
  <authors>
    <author>Phee</author>
  </authors>
  <commentList>
    <comment ref="A56" authorId="0">
      <text>
        <r>
          <rPr>
            <b/>
            <sz val="9"/>
            <color indexed="81"/>
            <rFont val="Tahoma"/>
            <family val="2"/>
          </rPr>
          <t>Phee: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<sst xmlns="http://schemas.openxmlformats.org/spreadsheetml/2006/main" count="72" uniqueCount="43">
  <si>
    <t>INCOME</t>
  </si>
  <si>
    <t>Contributions and Advertising</t>
  </si>
  <si>
    <t>Equipment rentals</t>
  </si>
  <si>
    <t>VI Section Membership dues</t>
  </si>
  <si>
    <t>Banff Film Festival</t>
  </si>
  <si>
    <t>HST rebate</t>
  </si>
  <si>
    <t>Investment Income</t>
  </si>
  <si>
    <t>EXPENSES</t>
  </si>
  <si>
    <t>Bushwacker Publication</t>
  </si>
  <si>
    <t>Course Subsidies</t>
  </si>
  <si>
    <t>Donations</t>
  </si>
  <si>
    <t>Equipment Purchases</t>
  </si>
  <si>
    <t>Postage &amp; Delivery</t>
  </si>
  <si>
    <t>Section Banquet and BBQ</t>
  </si>
  <si>
    <t>Slide shows and meetings</t>
  </si>
  <si>
    <t>Youth Grant Payouts</t>
  </si>
  <si>
    <t>Donations to Memorial Fund</t>
  </si>
  <si>
    <t>Banff Film Festival Expenses</t>
  </si>
  <si>
    <t xml:space="preserve"> </t>
  </si>
  <si>
    <t>TOTAL</t>
  </si>
  <si>
    <t>Budget 2012</t>
  </si>
  <si>
    <t>Budget 2013</t>
  </si>
  <si>
    <t>Dec 31 2012</t>
  </si>
  <si>
    <t>Dec 31 2011</t>
  </si>
  <si>
    <t>SURPLUS/LOSS</t>
  </si>
  <si>
    <t>Section Camps</t>
  </si>
  <si>
    <t>Donations to the Memorial Fund</t>
  </si>
  <si>
    <t>Miscellaneous</t>
  </si>
  <si>
    <t>Other Income</t>
  </si>
  <si>
    <t>Interest</t>
  </si>
  <si>
    <t>Transfer in from Memorial Fund</t>
  </si>
  <si>
    <t>Overall Cash Positions for the ACC Vancouver Island at Dec 31st 2012.</t>
  </si>
  <si>
    <t>Coast Capital Chequing Account</t>
  </si>
  <si>
    <t>Receivables</t>
  </si>
  <si>
    <t>Payables</t>
  </si>
  <si>
    <t>Contingency Fund (Odlum Brown)</t>
  </si>
  <si>
    <t>Memorial Fund (Section Contributions only)</t>
  </si>
  <si>
    <t>Centenial/Special Projects</t>
  </si>
  <si>
    <t>NET INCOME</t>
  </si>
  <si>
    <t>Proposed Budget for 2013</t>
  </si>
  <si>
    <t xml:space="preserve"> ACC Vancouver Island Dec 31st 2012</t>
  </si>
  <si>
    <t>Comparisons to Budget and Prior Year</t>
  </si>
  <si>
    <t>Proposed ACCVI Budget 2013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</si>
</sst>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Border="1"/>
    <xf numFmtId="0" fontId="0" fillId="0" borderId="5" xfId="0" applyBorder="1"/>
    <xf numFmtId="0" fontId="0" fillId="0" borderId="4" xfId="0" applyBorder="1"/>
    <xf numFmtId="164" fontId="0" fillId="0" borderId="0" xfId="0" applyNumberFormat="1" applyBorder="1"/>
    <xf numFmtId="164" fontId="0" fillId="0" borderId="5" xfId="0" applyNumberFormat="1" applyBorder="1"/>
    <xf numFmtId="164" fontId="1" fillId="0" borderId="0" xfId="0" applyNumberFormat="1" applyFont="1" applyBorder="1"/>
    <xf numFmtId="0" fontId="0" fillId="0" borderId="7" xfId="0" applyBorder="1"/>
    <xf numFmtId="0" fontId="6" fillId="0" borderId="1" xfId="0" applyFont="1" applyBorder="1"/>
    <xf numFmtId="0" fontId="6" fillId="0" borderId="2" xfId="0" applyFont="1" applyBorder="1"/>
    <xf numFmtId="0" fontId="7" fillId="0" borderId="2" xfId="0" applyFont="1" applyBorder="1"/>
    <xf numFmtId="0" fontId="7" fillId="0" borderId="3" xfId="0" applyFont="1" applyBorder="1"/>
    <xf numFmtId="0" fontId="6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4" xfId="0" applyFont="1" applyBorder="1"/>
    <xf numFmtId="0" fontId="6" fillId="3" borderId="9" xfId="0" applyFont="1" applyFill="1" applyBorder="1"/>
    <xf numFmtId="15" fontId="6" fillId="3" borderId="9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7" fillId="0" borderId="10" xfId="0" applyFont="1" applyBorder="1"/>
    <xf numFmtId="164" fontId="7" fillId="0" borderId="10" xfId="0" applyNumberFormat="1" applyFont="1" applyBorder="1"/>
    <xf numFmtId="0" fontId="7" fillId="2" borderId="10" xfId="0" applyFont="1" applyFill="1" applyBorder="1"/>
    <xf numFmtId="164" fontId="6" fillId="2" borderId="10" xfId="0" applyNumberFormat="1" applyFont="1" applyFill="1" applyBorder="1"/>
    <xf numFmtId="0" fontId="6" fillId="3" borderId="10" xfId="0" applyFont="1" applyFill="1" applyBorder="1"/>
    <xf numFmtId="164" fontId="6" fillId="3" borderId="10" xfId="0" applyNumberFormat="1" applyFont="1" applyFill="1" applyBorder="1"/>
    <xf numFmtId="164" fontId="7" fillId="3" borderId="10" xfId="0" applyNumberFormat="1" applyFont="1" applyFill="1" applyBorder="1"/>
    <xf numFmtId="164" fontId="7" fillId="2" borderId="10" xfId="0" applyNumberFormat="1" applyFont="1" applyFill="1" applyBorder="1"/>
    <xf numFmtId="0" fontId="6" fillId="3" borderId="11" xfId="0" applyFont="1" applyFill="1" applyBorder="1"/>
    <xf numFmtId="164" fontId="7" fillId="3" borderId="11" xfId="0" applyNumberFormat="1" applyFont="1" applyFill="1" applyBorder="1"/>
    <xf numFmtId="0" fontId="7" fillId="0" borderId="0" xfId="0" applyFont="1"/>
    <xf numFmtId="0" fontId="6" fillId="0" borderId="0" xfId="0" applyFont="1" applyBorder="1"/>
    <xf numFmtId="164" fontId="7" fillId="0" borderId="0" xfId="0" applyNumberFormat="1" applyFont="1"/>
    <xf numFmtId="164" fontId="1" fillId="0" borderId="5" xfId="0" applyNumberFormat="1" applyFont="1" applyBorder="1"/>
    <xf numFmtId="0" fontId="0" fillId="0" borderId="6" xfId="0" applyBorder="1"/>
    <xf numFmtId="0" fontId="0" fillId="0" borderId="8" xfId="0" applyBorder="1"/>
    <xf numFmtId="0" fontId="0" fillId="3" borderId="4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5" fillId="0" borderId="0" xfId="0" applyFont="1"/>
    <xf numFmtId="0" fontId="7" fillId="4" borderId="10" xfId="0" applyFont="1" applyFill="1" applyBorder="1"/>
    <xf numFmtId="164" fontId="6" fillId="4" borderId="10" xfId="0" applyNumberFormat="1" applyFont="1" applyFill="1" applyBorder="1"/>
    <xf numFmtId="0" fontId="6" fillId="4" borderId="10" xfId="0" applyFont="1" applyFill="1" applyBorder="1"/>
    <xf numFmtId="164" fontId="7" fillId="4" borderId="10" xfId="0" applyNumberFormat="1" applyFont="1" applyFill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Summary of Expenses ACCVI 2012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410" baseline="0"/>
                </a:pPr>
                <a:endParaRPr lang="en-US"/>
              </a:p>
            </c:txPr>
            <c:showVal val="1"/>
            <c:showLeaderLines val="1"/>
          </c:dLbls>
          <c:cat>
            <c:strRef>
              <c:f>'Budget to actual comparisons'!$A$18:$A$29</c:f>
              <c:strCache>
                <c:ptCount val="12"/>
                <c:pt idx="0">
                  <c:v>Banff Film Festival Expenses</c:v>
                </c:pt>
                <c:pt idx="1">
                  <c:v>Bushwacker Publication</c:v>
                </c:pt>
                <c:pt idx="2">
                  <c:v>Centenial/Special Projects</c:v>
                </c:pt>
                <c:pt idx="3">
                  <c:v>Course Subsidies</c:v>
                </c:pt>
                <c:pt idx="4">
                  <c:v>Donations</c:v>
                </c:pt>
                <c:pt idx="5">
                  <c:v>Donations to Memorial Fund</c:v>
                </c:pt>
                <c:pt idx="6">
                  <c:v>Equipment Purchases</c:v>
                </c:pt>
                <c:pt idx="7">
                  <c:v>Miscellaneous</c:v>
                </c:pt>
                <c:pt idx="8">
                  <c:v>Postage &amp; Delivery</c:v>
                </c:pt>
                <c:pt idx="9">
                  <c:v>Section Banquet and BBQ</c:v>
                </c:pt>
                <c:pt idx="10">
                  <c:v>Slide shows and meetings</c:v>
                </c:pt>
                <c:pt idx="11">
                  <c:v>Youth Grant Payouts</c:v>
                </c:pt>
              </c:strCache>
            </c:strRef>
          </c:cat>
          <c:val>
            <c:numRef>
              <c:f>'Budget to actual comparisons'!$D$18:$D$29</c:f>
              <c:numCache>
                <c:formatCode>"$"#,##0.00</c:formatCode>
                <c:ptCount val="12"/>
                <c:pt idx="0">
                  <c:v>3910.8</c:v>
                </c:pt>
                <c:pt idx="1">
                  <c:v>2744.74</c:v>
                </c:pt>
                <c:pt idx="2">
                  <c:v>1500</c:v>
                </c:pt>
                <c:pt idx="3">
                  <c:v>3417.3</c:v>
                </c:pt>
                <c:pt idx="4">
                  <c:v>1600</c:v>
                </c:pt>
                <c:pt idx="5">
                  <c:v>600</c:v>
                </c:pt>
                <c:pt idx="6">
                  <c:v>418.88</c:v>
                </c:pt>
                <c:pt idx="7">
                  <c:v>699.55</c:v>
                </c:pt>
                <c:pt idx="8">
                  <c:v>136.13999999999999</c:v>
                </c:pt>
                <c:pt idx="9">
                  <c:v>279.74</c:v>
                </c:pt>
                <c:pt idx="10">
                  <c:v>690.9</c:v>
                </c:pt>
                <c:pt idx="11">
                  <c:v>250</c:v>
                </c:pt>
              </c:numCache>
            </c:numRef>
          </c:val>
        </c:ser>
      </c:pie3DChart>
    </c:plotArea>
    <c:legend>
      <c:legendPos val="b"/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Summary of Income ACCVI 2012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410" baseline="0"/>
                </a:pPr>
                <a:endParaRPr lang="en-US"/>
              </a:p>
            </c:txPr>
            <c:showVal val="1"/>
            <c:showLeaderLines val="1"/>
          </c:dLbls>
          <c:cat>
            <c:strRef>
              <c:f>'Budget to actual comparisons'!$A$6:$A$14</c:f>
              <c:strCache>
                <c:ptCount val="9"/>
                <c:pt idx="0">
                  <c:v>Banff Film Festival</c:v>
                </c:pt>
                <c:pt idx="1">
                  <c:v>Contributions and Advertising</c:v>
                </c:pt>
                <c:pt idx="2">
                  <c:v>Donations to the Memorial Fund</c:v>
                </c:pt>
                <c:pt idx="3">
                  <c:v>Equipment rentals</c:v>
                </c:pt>
                <c:pt idx="4">
                  <c:v>HST rebate</c:v>
                </c:pt>
                <c:pt idx="5">
                  <c:v>Investment Income</c:v>
                </c:pt>
                <c:pt idx="6">
                  <c:v>Section Camps</c:v>
                </c:pt>
                <c:pt idx="7">
                  <c:v>Transfer in from Memorial Fund</c:v>
                </c:pt>
                <c:pt idx="8">
                  <c:v>VI Section Membership dues</c:v>
                </c:pt>
              </c:strCache>
            </c:strRef>
          </c:cat>
          <c:val>
            <c:numRef>
              <c:f>'Budget to actual comparisons'!$D$6:$D$14</c:f>
              <c:numCache>
                <c:formatCode>"$"#,##0.00</c:formatCode>
                <c:ptCount val="9"/>
                <c:pt idx="0">
                  <c:v>14617.24</c:v>
                </c:pt>
                <c:pt idx="1">
                  <c:v>94</c:v>
                </c:pt>
                <c:pt idx="2">
                  <c:v>200</c:v>
                </c:pt>
                <c:pt idx="3">
                  <c:v>654.21</c:v>
                </c:pt>
                <c:pt idx="4">
                  <c:v>2177.6</c:v>
                </c:pt>
                <c:pt idx="5">
                  <c:v>378.71</c:v>
                </c:pt>
                <c:pt idx="6">
                  <c:v>1662.03</c:v>
                </c:pt>
                <c:pt idx="7">
                  <c:v>500</c:v>
                </c:pt>
                <c:pt idx="8">
                  <c:v>3720</c:v>
                </c:pt>
              </c:numCache>
            </c:numRef>
          </c:val>
        </c:ser>
      </c:pie3DChart>
    </c:plotArea>
    <c:legend>
      <c:legendPos val="b"/>
      <c:layout/>
      <c:txPr>
        <a:bodyPr/>
        <a:lstStyle/>
        <a:p>
          <a:pPr>
            <a:defRPr sz="1200" baseline="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>
      <selection activeCell="H10" sqref="H10"/>
    </sheetView>
  </sheetViews>
  <sheetFormatPr defaultRowHeight="15"/>
  <cols>
    <col min="1" max="1" width="37.140625" customWidth="1"/>
    <col min="2" max="2" width="19.7109375" customWidth="1"/>
    <col min="3" max="3" width="21.28515625" customWidth="1"/>
    <col min="4" max="4" width="19.28515625" customWidth="1"/>
    <col min="5" max="5" width="16.28515625" customWidth="1"/>
  </cols>
  <sheetData>
    <row r="1" spans="1:6">
      <c r="A1" s="11" t="s">
        <v>40</v>
      </c>
      <c r="B1" s="12"/>
      <c r="C1" s="13"/>
      <c r="D1" s="13"/>
      <c r="E1" s="14"/>
      <c r="F1" s="32"/>
    </row>
    <row r="2" spans="1:6">
      <c r="A2" s="15" t="s">
        <v>41</v>
      </c>
      <c r="B2" s="16"/>
      <c r="C2" s="16"/>
      <c r="D2" s="16"/>
      <c r="E2" s="17"/>
      <c r="F2" s="32"/>
    </row>
    <row r="3" spans="1:6">
      <c r="A3" s="15" t="s">
        <v>39</v>
      </c>
      <c r="B3" s="33" t="s">
        <v>18</v>
      </c>
      <c r="C3" s="16"/>
      <c r="D3" s="16"/>
      <c r="E3" s="17"/>
      <c r="F3" s="32"/>
    </row>
    <row r="4" spans="1:6">
      <c r="A4" s="18"/>
      <c r="B4" s="16"/>
      <c r="C4" s="16"/>
      <c r="D4" s="16"/>
      <c r="E4" s="17"/>
      <c r="F4" s="32"/>
    </row>
    <row r="5" spans="1:6">
      <c r="A5" s="19" t="s">
        <v>0</v>
      </c>
      <c r="B5" s="20" t="s">
        <v>23</v>
      </c>
      <c r="C5" s="21" t="s">
        <v>20</v>
      </c>
      <c r="D5" s="20" t="s">
        <v>22</v>
      </c>
      <c r="E5" s="21" t="s">
        <v>21</v>
      </c>
      <c r="F5" s="32"/>
    </row>
    <row r="6" spans="1:6">
      <c r="A6" s="22" t="s">
        <v>4</v>
      </c>
      <c r="B6" s="23">
        <v>15892.81</v>
      </c>
      <c r="C6" s="23">
        <v>14500</v>
      </c>
      <c r="D6" s="23">
        <v>14617.24</v>
      </c>
      <c r="E6" s="23">
        <v>14500</v>
      </c>
      <c r="F6" s="34"/>
    </row>
    <row r="7" spans="1:6">
      <c r="A7" s="22" t="s">
        <v>1</v>
      </c>
      <c r="B7" s="23"/>
      <c r="C7" s="23"/>
      <c r="D7" s="23">
        <v>94</v>
      </c>
      <c r="E7" s="23"/>
      <c r="F7" s="34"/>
    </row>
    <row r="8" spans="1:6">
      <c r="A8" s="22" t="s">
        <v>26</v>
      </c>
      <c r="B8" s="23"/>
      <c r="C8" s="23"/>
      <c r="D8" s="23">
        <v>200</v>
      </c>
      <c r="E8" s="23"/>
      <c r="F8" s="34"/>
    </row>
    <row r="9" spans="1:6">
      <c r="A9" s="22" t="s">
        <v>2</v>
      </c>
      <c r="B9" s="23">
        <v>795</v>
      </c>
      <c r="C9" s="23">
        <v>900</v>
      </c>
      <c r="D9" s="23">
        <v>654.21</v>
      </c>
      <c r="E9" s="23">
        <v>750</v>
      </c>
      <c r="F9" s="34"/>
    </row>
    <row r="10" spans="1:6">
      <c r="A10" s="22" t="s">
        <v>5</v>
      </c>
      <c r="B10" s="23">
        <v>2611.71</v>
      </c>
      <c r="C10" s="23">
        <v>2600</v>
      </c>
      <c r="D10" s="23">
        <v>2177.6</v>
      </c>
      <c r="E10" s="23">
        <v>1800</v>
      </c>
      <c r="F10" s="34"/>
    </row>
    <row r="11" spans="1:6">
      <c r="A11" s="22" t="s">
        <v>6</v>
      </c>
      <c r="B11" s="23">
        <v>425.66</v>
      </c>
      <c r="C11" s="23">
        <v>300</v>
      </c>
      <c r="D11" s="23">
        <v>378.71</v>
      </c>
      <c r="E11" s="23">
        <v>310</v>
      </c>
      <c r="F11" s="34"/>
    </row>
    <row r="12" spans="1:6">
      <c r="A12" s="22" t="s">
        <v>25</v>
      </c>
      <c r="B12" s="23">
        <v>636.41</v>
      </c>
      <c r="C12" s="23">
        <v>1000</v>
      </c>
      <c r="D12" s="23">
        <v>1662.03</v>
      </c>
      <c r="E12" s="23"/>
      <c r="F12" s="34"/>
    </row>
    <row r="13" spans="1:6">
      <c r="A13" s="22" t="s">
        <v>30</v>
      </c>
      <c r="B13" s="23">
        <v>22.9</v>
      </c>
      <c r="C13" s="23"/>
      <c r="D13" s="23">
        <v>500</v>
      </c>
      <c r="E13" s="23">
        <v>1600</v>
      </c>
      <c r="F13" s="34"/>
    </row>
    <row r="14" spans="1:6">
      <c r="A14" s="22" t="s">
        <v>3</v>
      </c>
      <c r="B14" s="23">
        <v>3650</v>
      </c>
      <c r="C14" s="23">
        <v>1200</v>
      </c>
      <c r="D14" s="23">
        <v>3720</v>
      </c>
      <c r="E14" s="23">
        <v>3500</v>
      </c>
      <c r="F14" s="34"/>
    </row>
    <row r="15" spans="1:6">
      <c r="A15" s="24" t="s">
        <v>19</v>
      </c>
      <c r="B15" s="25">
        <f>SUM(B6:B14)</f>
        <v>24034.489999999998</v>
      </c>
      <c r="C15" s="25">
        <f>SUM(C6:C14)</f>
        <v>20500</v>
      </c>
      <c r="D15" s="25">
        <f>SUM(D6:D14)</f>
        <v>24003.789999999997</v>
      </c>
      <c r="E15" s="25">
        <f>SUM(E6:E14)</f>
        <v>22460</v>
      </c>
      <c r="F15" s="34"/>
    </row>
    <row r="16" spans="1:6">
      <c r="A16" s="22"/>
      <c r="B16" s="23"/>
      <c r="C16" s="23" t="s">
        <v>18</v>
      </c>
      <c r="D16" s="23"/>
      <c r="E16" s="23"/>
      <c r="F16" s="34"/>
    </row>
    <row r="17" spans="1:6">
      <c r="A17" s="26" t="s">
        <v>7</v>
      </c>
      <c r="B17" s="27"/>
      <c r="C17" s="28"/>
      <c r="D17" s="28"/>
      <c r="E17" s="28"/>
      <c r="F17" s="34"/>
    </row>
    <row r="18" spans="1:6">
      <c r="A18" s="22" t="s">
        <v>17</v>
      </c>
      <c r="B18" s="23">
        <v>5810</v>
      </c>
      <c r="C18" s="23">
        <v>4500</v>
      </c>
      <c r="D18" s="23">
        <v>3910.8</v>
      </c>
      <c r="E18" s="23">
        <v>4000</v>
      </c>
      <c r="F18" s="34"/>
    </row>
    <row r="19" spans="1:6">
      <c r="A19" s="22" t="s">
        <v>8</v>
      </c>
      <c r="B19" s="23">
        <v>3264.95</v>
      </c>
      <c r="C19" s="23">
        <v>3400</v>
      </c>
      <c r="D19" s="23">
        <v>2744.74</v>
      </c>
      <c r="E19" s="23">
        <v>3700</v>
      </c>
      <c r="F19" s="34"/>
    </row>
    <row r="20" spans="1:6">
      <c r="A20" s="22" t="s">
        <v>37</v>
      </c>
      <c r="B20" s="23"/>
      <c r="C20" s="23">
        <v>1500</v>
      </c>
      <c r="D20" s="23">
        <v>1500</v>
      </c>
      <c r="E20" s="23">
        <v>1000</v>
      </c>
      <c r="F20" s="34"/>
    </row>
    <row r="21" spans="1:6">
      <c r="A21" s="22" t="s">
        <v>9</v>
      </c>
      <c r="B21" s="23">
        <v>5204.32</v>
      </c>
      <c r="C21" s="23">
        <v>6000</v>
      </c>
      <c r="D21" s="23">
        <v>3417.3</v>
      </c>
      <c r="E21" s="23">
        <v>6000</v>
      </c>
      <c r="F21" s="34"/>
    </row>
    <row r="22" spans="1:6">
      <c r="A22" s="22" t="s">
        <v>10</v>
      </c>
      <c r="B22" s="23">
        <v>1620</v>
      </c>
      <c r="C22" s="23">
        <v>1600</v>
      </c>
      <c r="D22" s="23">
        <v>1600</v>
      </c>
      <c r="E22" s="23">
        <v>2000</v>
      </c>
      <c r="F22" s="34"/>
    </row>
    <row r="23" spans="1:6">
      <c r="A23" s="22" t="s">
        <v>16</v>
      </c>
      <c r="B23" s="23">
        <v>200</v>
      </c>
      <c r="C23" s="23">
        <v>300</v>
      </c>
      <c r="D23" s="23">
        <v>600</v>
      </c>
      <c r="E23" s="23">
        <v>400</v>
      </c>
      <c r="F23" s="34"/>
    </row>
    <row r="24" spans="1:6">
      <c r="A24" s="22" t="s">
        <v>11</v>
      </c>
      <c r="B24" s="23">
        <v>3154.39</v>
      </c>
      <c r="C24" s="23">
        <v>1000</v>
      </c>
      <c r="D24" s="23">
        <v>418.88</v>
      </c>
      <c r="E24" s="23">
        <v>1000</v>
      </c>
      <c r="F24" s="34"/>
    </row>
    <row r="25" spans="1:6">
      <c r="A25" s="22" t="s">
        <v>27</v>
      </c>
      <c r="B25" s="23">
        <v>800.11</v>
      </c>
      <c r="C25" s="23">
        <v>400</v>
      </c>
      <c r="D25" s="23">
        <v>699.55</v>
      </c>
      <c r="E25" s="23">
        <v>800</v>
      </c>
      <c r="F25" s="34"/>
    </row>
    <row r="26" spans="1:6">
      <c r="A26" s="22" t="s">
        <v>12</v>
      </c>
      <c r="B26" s="23"/>
      <c r="C26" s="23">
        <v>100</v>
      </c>
      <c r="D26" s="23">
        <v>136.13999999999999</v>
      </c>
      <c r="E26" s="23">
        <v>160</v>
      </c>
      <c r="F26" s="34"/>
    </row>
    <row r="27" spans="1:6">
      <c r="A27" s="22" t="s">
        <v>13</v>
      </c>
      <c r="B27" s="23">
        <v>31.03</v>
      </c>
      <c r="C27" s="23">
        <v>800</v>
      </c>
      <c r="D27" s="23">
        <v>279.74</v>
      </c>
      <c r="E27" s="23">
        <v>800</v>
      </c>
      <c r="F27" s="34"/>
    </row>
    <row r="28" spans="1:6">
      <c r="A28" s="22" t="s">
        <v>14</v>
      </c>
      <c r="B28" s="23">
        <f>SUM(637.22+1271.58)</f>
        <v>1908.8</v>
      </c>
      <c r="C28" s="23">
        <v>1100</v>
      </c>
      <c r="D28" s="23">
        <v>690.9</v>
      </c>
      <c r="E28" s="23">
        <v>1000</v>
      </c>
      <c r="F28" s="34"/>
    </row>
    <row r="29" spans="1:6">
      <c r="A29" s="22" t="s">
        <v>15</v>
      </c>
      <c r="B29" s="23"/>
      <c r="C29" s="23"/>
      <c r="D29" s="23">
        <v>250</v>
      </c>
      <c r="E29" s="23">
        <v>1600</v>
      </c>
      <c r="F29" s="34"/>
    </row>
    <row r="30" spans="1:6">
      <c r="A30" s="22"/>
      <c r="B30" s="23"/>
      <c r="C30" s="22"/>
      <c r="D30" s="22"/>
      <c r="E30" s="22"/>
      <c r="F30" s="32"/>
    </row>
    <row r="31" spans="1:6">
      <c r="A31" s="26" t="s">
        <v>19</v>
      </c>
      <c r="B31" s="27">
        <f>SUM(B18:B29)</f>
        <v>21993.599999999999</v>
      </c>
      <c r="C31" s="27">
        <f>SUM(C18:C29)</f>
        <v>20700</v>
      </c>
      <c r="D31" s="27">
        <f>SUM(D18:D29)</f>
        <v>16248.049999999997</v>
      </c>
      <c r="E31" s="27">
        <f>SUM(E18:E29)</f>
        <v>22460</v>
      </c>
      <c r="F31" s="32"/>
    </row>
    <row r="32" spans="1:6">
      <c r="A32" s="22"/>
      <c r="B32" s="22"/>
      <c r="C32" s="22"/>
      <c r="D32" s="22"/>
      <c r="E32" s="22"/>
      <c r="F32" s="32"/>
    </row>
    <row r="33" spans="1:6">
      <c r="A33" s="24" t="s">
        <v>24</v>
      </c>
      <c r="B33" s="29">
        <f>SUM(B15-B31)</f>
        <v>2040.8899999999994</v>
      </c>
      <c r="C33" s="29">
        <f>SUM(C15-C31)</f>
        <v>-200</v>
      </c>
      <c r="D33" s="29">
        <f>SUM(D15-D31)</f>
        <v>7755.74</v>
      </c>
      <c r="E33" s="29">
        <f>SUM(E15-E31)</f>
        <v>0</v>
      </c>
      <c r="F33" s="32"/>
    </row>
    <row r="34" spans="1:6">
      <c r="A34" s="22" t="s">
        <v>28</v>
      </c>
      <c r="B34" s="22"/>
      <c r="C34" s="22"/>
      <c r="D34" s="22"/>
      <c r="E34" s="22"/>
      <c r="F34" s="32"/>
    </row>
    <row r="35" spans="1:6">
      <c r="A35" s="24" t="s">
        <v>29</v>
      </c>
      <c r="B35" s="22"/>
      <c r="C35" s="22"/>
      <c r="D35" s="22">
        <v>24.72</v>
      </c>
      <c r="E35" s="23">
        <v>25</v>
      </c>
      <c r="F35" s="32"/>
    </row>
    <row r="36" spans="1:6">
      <c r="A36" s="24"/>
      <c r="B36" s="22"/>
      <c r="C36" s="22"/>
      <c r="D36" s="22"/>
      <c r="E36" s="22"/>
      <c r="F36" s="32"/>
    </row>
    <row r="37" spans="1:6">
      <c r="A37" s="30" t="s">
        <v>38</v>
      </c>
      <c r="B37" s="31">
        <f>SUM(B33+B35)</f>
        <v>2040.8899999999994</v>
      </c>
      <c r="C37" s="31">
        <f>SUM(C33+C35)</f>
        <v>-200</v>
      </c>
      <c r="D37" s="31">
        <f>SUM(D33+D35)</f>
        <v>7780.46</v>
      </c>
      <c r="E37" s="31">
        <f>SUM(E33+E35)</f>
        <v>25</v>
      </c>
      <c r="F37" s="32"/>
    </row>
    <row r="38" spans="1:6">
      <c r="A38" s="2"/>
      <c r="B38" s="2"/>
      <c r="D38" s="1"/>
    </row>
    <row r="39" spans="1:6">
      <c r="D39" s="1"/>
    </row>
    <row r="40" spans="1:6">
      <c r="D40" s="1"/>
    </row>
    <row r="41" spans="1:6">
      <c r="D41" s="3"/>
    </row>
    <row r="42" spans="1:6">
      <c r="D42" s="1"/>
    </row>
    <row r="43" spans="1:6">
      <c r="D43" s="3"/>
    </row>
    <row r="44" spans="1:6">
      <c r="D44" s="1"/>
    </row>
    <row r="45" spans="1:6">
      <c r="D45" s="1"/>
    </row>
    <row r="46" spans="1:6">
      <c r="C46" s="1"/>
      <c r="D46" s="1"/>
    </row>
    <row r="47" spans="1:6">
      <c r="C47" s="1"/>
      <c r="D47" s="1"/>
    </row>
    <row r="48" spans="1:6">
      <c r="C48" s="1"/>
      <c r="D48" s="1"/>
    </row>
    <row r="50" spans="1:4">
      <c r="A50" s="2"/>
      <c r="B50" s="2"/>
      <c r="D50" s="1"/>
    </row>
    <row r="51" spans="1:4">
      <c r="D51" s="1"/>
    </row>
    <row r="52" spans="1:4">
      <c r="D52" s="1"/>
    </row>
    <row r="53" spans="1:4">
      <c r="D53" s="1"/>
    </row>
    <row r="54" spans="1:4">
      <c r="D54" s="1"/>
    </row>
    <row r="55" spans="1:4">
      <c r="D55" s="1"/>
    </row>
    <row r="56" spans="1:4">
      <c r="D56" s="1"/>
    </row>
    <row r="57" spans="1:4">
      <c r="D57" s="3"/>
    </row>
  </sheetData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5" sqref="B15"/>
    </sheetView>
  </sheetViews>
  <sheetFormatPr defaultRowHeight="15"/>
  <cols>
    <col min="1" max="1" width="45.28515625" customWidth="1"/>
    <col min="2" max="2" width="11.140625" customWidth="1"/>
    <col min="3" max="3" width="11.5703125" customWidth="1"/>
  </cols>
  <sheetData>
    <row r="1" spans="1:6" ht="15.75">
      <c r="A1" s="41" t="s">
        <v>31</v>
      </c>
      <c r="B1" s="42"/>
      <c r="C1" s="43"/>
    </row>
    <row r="2" spans="1:6">
      <c r="A2" s="6"/>
      <c r="B2" s="4"/>
      <c r="C2" s="5"/>
    </row>
    <row r="3" spans="1:6">
      <c r="A3" s="38"/>
      <c r="B3" s="39">
        <v>2011</v>
      </c>
      <c r="C3" s="40">
        <v>2012</v>
      </c>
    </row>
    <row r="4" spans="1:6">
      <c r="A4" s="6" t="s">
        <v>32</v>
      </c>
      <c r="B4" s="7">
        <v>23333.16</v>
      </c>
      <c r="C4" s="8">
        <v>24771.78</v>
      </c>
    </row>
    <row r="5" spans="1:6">
      <c r="A5" s="6" t="s">
        <v>33</v>
      </c>
      <c r="B5" s="7">
        <v>0</v>
      </c>
      <c r="C5" s="8">
        <v>3435.86</v>
      </c>
    </row>
    <row r="6" spans="1:6">
      <c r="A6" s="6" t="s">
        <v>34</v>
      </c>
      <c r="B6" s="7">
        <v>4500</v>
      </c>
      <c r="C6" s="8">
        <v>-271.24</v>
      </c>
    </row>
    <row r="7" spans="1:6">
      <c r="A7" s="6" t="s">
        <v>35</v>
      </c>
      <c r="B7" s="7">
        <v>10600</v>
      </c>
      <c r="C7" s="8">
        <v>11022.24</v>
      </c>
    </row>
    <row r="8" spans="1:6">
      <c r="A8" s="6" t="s">
        <v>36</v>
      </c>
      <c r="B8" s="7">
        <v>9215</v>
      </c>
      <c r="C8" s="8">
        <v>9882.6</v>
      </c>
    </row>
    <row r="9" spans="1:6">
      <c r="A9" s="6"/>
      <c r="B9" s="7"/>
      <c r="C9" s="8"/>
    </row>
    <row r="10" spans="1:6">
      <c r="A10" s="6"/>
      <c r="B10" s="9">
        <f>SUM(B4+B5-B6+B7+B8)</f>
        <v>38648.160000000003</v>
      </c>
      <c r="C10" s="35">
        <f>SUM(C4+C5-C6+C7+C8)</f>
        <v>49383.72</v>
      </c>
    </row>
    <row r="11" spans="1:6">
      <c r="A11" s="36"/>
      <c r="B11" s="10"/>
      <c r="C11" s="37"/>
    </row>
    <row r="12" spans="1:6">
      <c r="F12" t="s">
        <v>18</v>
      </c>
    </row>
  </sheetData>
  <pageMargins left="0.70866141732283472" right="0.70866141732283472" top="0.74803149606299213" bottom="0.74803149606299213" header="0.31496062992125984" footer="0.31496062992125984"/>
  <pageSetup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>
      <selection activeCell="A2" sqref="A2"/>
    </sheetView>
  </sheetViews>
  <sheetFormatPr defaultRowHeight="15"/>
  <cols>
    <col min="1" max="1" width="30.5703125" customWidth="1"/>
    <col min="2" max="2" width="17.28515625" customWidth="1"/>
  </cols>
  <sheetData>
    <row r="1" spans="1:2" ht="18.75">
      <c r="A1" s="44" t="s">
        <v>42</v>
      </c>
    </row>
    <row r="3" spans="1:2">
      <c r="A3" s="19" t="s">
        <v>0</v>
      </c>
      <c r="B3" s="49"/>
    </row>
    <row r="4" spans="1:2">
      <c r="A4" s="22" t="s">
        <v>4</v>
      </c>
      <c r="B4" s="23">
        <v>14500</v>
      </c>
    </row>
    <row r="5" spans="1:2">
      <c r="A5" s="22" t="s">
        <v>1</v>
      </c>
      <c r="B5" s="23"/>
    </row>
    <row r="6" spans="1:2">
      <c r="A6" s="22" t="s">
        <v>26</v>
      </c>
      <c r="B6" s="23"/>
    </row>
    <row r="7" spans="1:2">
      <c r="A7" s="22" t="s">
        <v>2</v>
      </c>
      <c r="B7" s="23">
        <v>750</v>
      </c>
    </row>
    <row r="8" spans="1:2">
      <c r="A8" s="22" t="s">
        <v>5</v>
      </c>
      <c r="B8" s="23">
        <v>1800</v>
      </c>
    </row>
    <row r="9" spans="1:2">
      <c r="A9" s="22" t="s">
        <v>6</v>
      </c>
      <c r="B9" s="23">
        <v>310</v>
      </c>
    </row>
    <row r="10" spans="1:2">
      <c r="A10" s="22" t="s">
        <v>25</v>
      </c>
      <c r="B10" s="23"/>
    </row>
    <row r="11" spans="1:2">
      <c r="A11" s="22" t="s">
        <v>30</v>
      </c>
      <c r="B11" s="23">
        <v>1600</v>
      </c>
    </row>
    <row r="12" spans="1:2">
      <c r="A12" s="22" t="s">
        <v>3</v>
      </c>
      <c r="B12" s="23">
        <v>3500</v>
      </c>
    </row>
    <row r="13" spans="1:2">
      <c r="A13" s="45" t="s">
        <v>19</v>
      </c>
      <c r="B13" s="46">
        <f>SUM(B4:B12)</f>
        <v>22460</v>
      </c>
    </row>
    <row r="14" spans="1:2">
      <c r="A14" s="22"/>
      <c r="B14" s="23"/>
    </row>
    <row r="15" spans="1:2">
      <c r="A15" s="26" t="s">
        <v>7</v>
      </c>
      <c r="B15" s="28"/>
    </row>
    <row r="16" spans="1:2">
      <c r="A16" s="22" t="s">
        <v>17</v>
      </c>
      <c r="B16" s="23">
        <v>4000</v>
      </c>
    </row>
    <row r="17" spans="1:2">
      <c r="A17" s="22" t="s">
        <v>8</v>
      </c>
      <c r="B17" s="23">
        <v>3700</v>
      </c>
    </row>
    <row r="18" spans="1:2">
      <c r="A18" s="22" t="s">
        <v>37</v>
      </c>
      <c r="B18" s="23">
        <v>1000</v>
      </c>
    </row>
    <row r="19" spans="1:2">
      <c r="A19" s="22" t="s">
        <v>9</v>
      </c>
      <c r="B19" s="23">
        <v>6000</v>
      </c>
    </row>
    <row r="20" spans="1:2">
      <c r="A20" s="22" t="s">
        <v>10</v>
      </c>
      <c r="B20" s="23">
        <v>2000</v>
      </c>
    </row>
    <row r="21" spans="1:2">
      <c r="A21" s="22" t="s">
        <v>16</v>
      </c>
      <c r="B21" s="23">
        <v>400</v>
      </c>
    </row>
    <row r="22" spans="1:2">
      <c r="A22" s="22" t="s">
        <v>11</v>
      </c>
      <c r="B22" s="23">
        <v>1000</v>
      </c>
    </row>
    <row r="23" spans="1:2">
      <c r="A23" s="22" t="s">
        <v>27</v>
      </c>
      <c r="B23" s="23">
        <v>800</v>
      </c>
    </row>
    <row r="24" spans="1:2">
      <c r="A24" s="22" t="s">
        <v>12</v>
      </c>
      <c r="B24" s="23">
        <v>160</v>
      </c>
    </row>
    <row r="25" spans="1:2">
      <c r="A25" s="22" t="s">
        <v>13</v>
      </c>
      <c r="B25" s="23">
        <v>800</v>
      </c>
    </row>
    <row r="26" spans="1:2">
      <c r="A26" s="22" t="s">
        <v>14</v>
      </c>
      <c r="B26" s="23">
        <v>1000</v>
      </c>
    </row>
    <row r="27" spans="1:2">
      <c r="A27" s="22" t="s">
        <v>15</v>
      </c>
      <c r="B27" s="23">
        <v>1600</v>
      </c>
    </row>
    <row r="28" spans="1:2">
      <c r="A28" s="22"/>
      <c r="B28" s="22"/>
    </row>
    <row r="29" spans="1:2">
      <c r="A29" s="47" t="s">
        <v>19</v>
      </c>
      <c r="B29" s="46">
        <f>SUM(B16:B27)</f>
        <v>22460</v>
      </c>
    </row>
    <row r="30" spans="1:2">
      <c r="A30" s="22"/>
      <c r="B30" s="22"/>
    </row>
    <row r="31" spans="1:2">
      <c r="A31" s="47" t="s">
        <v>24</v>
      </c>
      <c r="B31" s="48">
        <f>SUM(B13-B29)</f>
        <v>0</v>
      </c>
    </row>
    <row r="32" spans="1:2">
      <c r="A32" s="22"/>
      <c r="B32" s="22"/>
    </row>
    <row r="33" spans="1:2">
      <c r="A33" s="30"/>
      <c r="B33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Budget to actual comparisons</vt:lpstr>
      <vt:lpstr>Cash Position</vt:lpstr>
      <vt:lpstr>Proposed Budget</vt:lpstr>
      <vt:lpstr>Char of Summary of Expenses</vt:lpstr>
      <vt:lpstr>Chart2 Summary of income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Phee</dc:creator>
  <cp:lastModifiedBy>Phee</cp:lastModifiedBy>
  <cp:lastPrinted>2013-01-09T17:47:26Z</cp:lastPrinted>
  <dcterms:created xsi:type="dcterms:W3CDTF">2012-11-22T19:04:37Z</dcterms:created>
  <dcterms:modified xsi:type="dcterms:W3CDTF">2013-01-16T22:23:32Z</dcterms:modified>
</cp:coreProperties>
</file>